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5" activeTab="8"/>
  </bookViews>
  <sheets>
    <sheet name="Rapporto valori 1" sheetId="1" r:id="rId1"/>
    <sheet name="Rapporto sensibilità 1" sheetId="2" r:id="rId2"/>
    <sheet name="Rapporto limiti 1" sheetId="3" r:id="rId3"/>
    <sheet name="Prob1-050422" sheetId="4" r:id="rId4"/>
    <sheet name="Prob1_2-050422" sheetId="5" r:id="rId5"/>
    <sheet name="Rapporto valori 2" sheetId="6" r:id="rId6"/>
    <sheet name="Rapporto sensibilità 2" sheetId="7" r:id="rId7"/>
    <sheet name="Rapporto limiti 2" sheetId="8" r:id="rId8"/>
    <sheet name="Prob2-050422" sheetId="9" r:id="rId9"/>
  </sheets>
  <definedNames>
    <definedName name="solver_adj" localSheetId="4" hidden="1">'Prob1_2-050422'!$A$12:$I$12</definedName>
    <definedName name="solver_adj" localSheetId="3" hidden="1">'Prob1-050422'!$A$12:$C$12</definedName>
    <definedName name="solver_adj" localSheetId="8" hidden="1">'Prob2-050422'!$A$12:$L$12</definedName>
    <definedName name="solver_cvg" localSheetId="4" hidden="1">0.0001</definedName>
    <definedName name="solver_cvg" localSheetId="3" hidden="1">0.0001</definedName>
    <definedName name="solver_cvg" localSheetId="8" hidden="1">0.0001</definedName>
    <definedName name="solver_drv" localSheetId="4" hidden="1">1</definedName>
    <definedName name="solver_drv" localSheetId="3" hidden="1">1</definedName>
    <definedName name="solver_drv" localSheetId="8" hidden="1">1</definedName>
    <definedName name="solver_est" localSheetId="4" hidden="1">1</definedName>
    <definedName name="solver_est" localSheetId="3" hidden="1">1</definedName>
    <definedName name="solver_est" localSheetId="8" hidden="1">1</definedName>
    <definedName name="solver_itr" localSheetId="4" hidden="1">100</definedName>
    <definedName name="solver_itr" localSheetId="3" hidden="1">100</definedName>
    <definedName name="solver_itr" localSheetId="8" hidden="1">100</definedName>
    <definedName name="solver_lhs1" localSheetId="4" hidden="1">'Prob1_2-050422'!$J$5</definedName>
    <definedName name="solver_lhs1" localSheetId="3" hidden="1">'Prob1-050422'!$D$5</definedName>
    <definedName name="solver_lhs1" localSheetId="8" hidden="1">'Prob2-050422'!$M$3</definedName>
    <definedName name="solver_lhs2" localSheetId="4" hidden="1">'Prob1_2-050422'!$J$6</definedName>
    <definedName name="solver_lhs2" localSheetId="3" hidden="1">'Prob1-050422'!$D$6</definedName>
    <definedName name="solver_lhs2" localSheetId="8" hidden="1">'Prob2-050422'!$M$4</definedName>
    <definedName name="solver_lhs3" localSheetId="4" hidden="1">'Prob1_2-050422'!$J$7</definedName>
    <definedName name="solver_lhs3" localSheetId="3" hidden="1">'Prob1-050422'!$D$7</definedName>
    <definedName name="solver_lhs3" localSheetId="8" hidden="1">'Prob2-050422'!$M$5</definedName>
    <definedName name="solver_lhs4" localSheetId="4" hidden="1">'Prob1_2-050422'!$J$8</definedName>
    <definedName name="solver_lhs4" localSheetId="3" hidden="1">'Prob1-050422'!$D$8</definedName>
    <definedName name="solver_lhs4" localSheetId="8" hidden="1">'Prob2-050422'!$M$6</definedName>
    <definedName name="solver_lhs5" localSheetId="4" hidden="1">'Prob1_2-050422'!$J$9</definedName>
    <definedName name="solver_lhs5" localSheetId="3" hidden="1">'Prob1-050422'!$D$9</definedName>
    <definedName name="solver_lhs5" localSheetId="8" hidden="1">'Prob2-050422'!$M$7</definedName>
    <definedName name="solver_lhs6" localSheetId="4" hidden="1">'Prob1_2-050422'!$J$10</definedName>
    <definedName name="solver_lhs6" localSheetId="3" hidden="1">'Prob1-050422'!$D$10</definedName>
    <definedName name="solver_lhs6" localSheetId="8" hidden="1">'Prob2-050422'!$M$8</definedName>
    <definedName name="solver_lhs7" localSheetId="8" hidden="1">'Prob2-050422'!$M$9</definedName>
    <definedName name="solver_lhs8" localSheetId="8" hidden="1">'Prob2-050422'!$M$10</definedName>
    <definedName name="solver_lin" localSheetId="4" hidden="1">1</definedName>
    <definedName name="solver_lin" localSheetId="3" hidden="1">1</definedName>
    <definedName name="solver_lin" localSheetId="8" hidden="1">1</definedName>
    <definedName name="solver_neg" localSheetId="4" hidden="1">1</definedName>
    <definedName name="solver_neg" localSheetId="3" hidden="1">1</definedName>
    <definedName name="solver_neg" localSheetId="8" hidden="1">1</definedName>
    <definedName name="solver_num" localSheetId="4" hidden="1">6</definedName>
    <definedName name="solver_num" localSheetId="3" hidden="1">6</definedName>
    <definedName name="solver_num" localSheetId="8" hidden="1">8</definedName>
    <definedName name="solver_nwt" localSheetId="4" hidden="1">1</definedName>
    <definedName name="solver_nwt" localSheetId="3" hidden="1">1</definedName>
    <definedName name="solver_nwt" localSheetId="8" hidden="1">1</definedName>
    <definedName name="solver_opt" localSheetId="4" hidden="1">'Prob1_2-050422'!$K$12</definedName>
    <definedName name="solver_opt" localSheetId="3" hidden="1">'Prob1-050422'!$E$12</definedName>
    <definedName name="solver_opt" localSheetId="8" hidden="1">'Prob2-050422'!$N$12</definedName>
    <definedName name="solver_pre" localSheetId="4" hidden="1">0.000001</definedName>
    <definedName name="solver_pre" localSheetId="3" hidden="1">0.000001</definedName>
    <definedName name="solver_pre" localSheetId="8" hidden="1">0.000001</definedName>
    <definedName name="solver_rel1" localSheetId="4" hidden="1">2</definedName>
    <definedName name="solver_rel1" localSheetId="3" hidden="1">1</definedName>
    <definedName name="solver_rel1" localSheetId="8" hidden="1">1</definedName>
    <definedName name="solver_rel2" localSheetId="4" hidden="1">2</definedName>
    <definedName name="solver_rel2" localSheetId="3" hidden="1">1</definedName>
    <definedName name="solver_rel2" localSheetId="8" hidden="1">1</definedName>
    <definedName name="solver_rel3" localSheetId="4" hidden="1">2</definedName>
    <definedName name="solver_rel3" localSheetId="3" hidden="1">1</definedName>
    <definedName name="solver_rel3" localSheetId="8" hidden="1">1</definedName>
    <definedName name="solver_rel4" localSheetId="4" hidden="1">2</definedName>
    <definedName name="solver_rel4" localSheetId="3" hidden="1">1</definedName>
    <definedName name="solver_rel4" localSheetId="8" hidden="1">1</definedName>
    <definedName name="solver_rel5" localSheetId="4" hidden="1">2</definedName>
    <definedName name="solver_rel5" localSheetId="3" hidden="1">1</definedName>
    <definedName name="solver_rel5" localSheetId="8" hidden="1">3</definedName>
    <definedName name="solver_rel6" localSheetId="4" hidden="1">2</definedName>
    <definedName name="solver_rel6" localSheetId="3" hidden="1">1</definedName>
    <definedName name="solver_rel6" localSheetId="8" hidden="1">1</definedName>
    <definedName name="solver_rel7" localSheetId="8" hidden="1">1</definedName>
    <definedName name="solver_rel8" localSheetId="8" hidden="1">3</definedName>
    <definedName name="solver_rhs1" localSheetId="4" hidden="1">'Prob1_2-050422'!$K$5</definedName>
    <definedName name="solver_rhs1" localSheetId="3" hidden="1">'Prob1-050422'!$E$5</definedName>
    <definedName name="solver_rhs1" localSheetId="8" hidden="1">'Prob2-050422'!$N$3</definedName>
    <definedName name="solver_rhs2" localSheetId="4" hidden="1">'Prob1_2-050422'!$K$6</definedName>
    <definedName name="solver_rhs2" localSheetId="3" hidden="1">'Prob1-050422'!$E$6</definedName>
    <definedName name="solver_rhs2" localSheetId="8" hidden="1">'Prob2-050422'!$N$4</definedName>
    <definedName name="solver_rhs3" localSheetId="4" hidden="1">'Prob1_2-050422'!$K$7</definedName>
    <definedName name="solver_rhs3" localSheetId="3" hidden="1">'Prob1-050422'!$E$7</definedName>
    <definedName name="solver_rhs3" localSheetId="8" hidden="1">'Prob2-050422'!$N$5</definedName>
    <definedName name="solver_rhs4" localSheetId="4" hidden="1">'Prob1_2-050422'!$K$8</definedName>
    <definedName name="solver_rhs4" localSheetId="3" hidden="1">'Prob1-050422'!$E$8</definedName>
    <definedName name="solver_rhs4" localSheetId="8" hidden="1">'Prob2-050422'!$N$6</definedName>
    <definedName name="solver_rhs5" localSheetId="4" hidden="1">'Prob1_2-050422'!$K$9</definedName>
    <definedName name="solver_rhs5" localSheetId="3" hidden="1">'Prob1-050422'!$E$9</definedName>
    <definedName name="solver_rhs5" localSheetId="8" hidden="1">'Prob2-050422'!$N$7</definedName>
    <definedName name="solver_rhs6" localSheetId="4" hidden="1">'Prob1_2-050422'!$K$10</definedName>
    <definedName name="solver_rhs6" localSheetId="3" hidden="1">'Prob1-050422'!$E$10</definedName>
    <definedName name="solver_rhs6" localSheetId="8" hidden="1">'Prob2-050422'!$N$8</definedName>
    <definedName name="solver_rhs7" localSheetId="8" hidden="1">'Prob2-050422'!$N$9</definedName>
    <definedName name="solver_rhs8" localSheetId="8" hidden="1">'Prob2-050422'!$N$10</definedName>
    <definedName name="solver_scl" localSheetId="4" hidden="1">2</definedName>
    <definedName name="solver_scl" localSheetId="3" hidden="1">2</definedName>
    <definedName name="solver_scl" localSheetId="8" hidden="1">2</definedName>
    <definedName name="solver_sho" localSheetId="4" hidden="1">2</definedName>
    <definedName name="solver_sho" localSheetId="3" hidden="1">2</definedName>
    <definedName name="solver_sho" localSheetId="8" hidden="1">2</definedName>
    <definedName name="solver_tim" localSheetId="4" hidden="1">100</definedName>
    <definedName name="solver_tim" localSheetId="3" hidden="1">100</definedName>
    <definedName name="solver_tim" localSheetId="8" hidden="1">100</definedName>
    <definedName name="solver_tol" localSheetId="4" hidden="1">0.05</definedName>
    <definedName name="solver_tol" localSheetId="3" hidden="1">0.05</definedName>
    <definedName name="solver_tol" localSheetId="8" hidden="1">0.05</definedName>
    <definedName name="solver_typ" localSheetId="4" hidden="1">1</definedName>
    <definedName name="solver_typ" localSheetId="3" hidden="1">1</definedName>
    <definedName name="solver_typ" localSheetId="8" hidden="1">1</definedName>
    <definedName name="solver_val" localSheetId="4" hidden="1">0</definedName>
    <definedName name="solver_val" localSheetId="3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<sst xmlns="http://schemas.openxmlformats.org/spreadsheetml/2006/main" count="248" uniqueCount="92">
  <si>
    <t>Microsoft Excel 11.0 Rapporto valori</t>
  </si>
  <si>
    <t>Foglio di lavoro: [Ric_Op_Lab3.xls]Foglio1</t>
  </si>
  <si>
    <t>Cella obiettivo (Max)</t>
  </si>
  <si>
    <t>Cella</t>
  </si>
  <si>
    <t>Nome</t>
  </si>
  <si>
    <t>Valori originali</t>
  </si>
  <si>
    <t>Valore finale</t>
  </si>
  <si>
    <t>Celle variabili</t>
  </si>
  <si>
    <t>Vincoli</t>
  </si>
  <si>
    <t>Valore della cella</t>
  </si>
  <si>
    <t>Formula</t>
  </si>
  <si>
    <t>Stato</t>
  </si>
  <si>
    <t>Tolleranza</t>
  </si>
  <si>
    <t>$E$10</t>
  </si>
  <si>
    <t>$A$10</t>
  </si>
  <si>
    <t>$B$10</t>
  </si>
  <si>
    <t>$C$10</t>
  </si>
  <si>
    <t>$D$3</t>
  </si>
  <si>
    <t>$D$3&lt;=$E$3</t>
  </si>
  <si>
    <t>Non vincolante</t>
  </si>
  <si>
    <t>$D$4</t>
  </si>
  <si>
    <t>$D$4&lt;=$E$4</t>
  </si>
  <si>
    <t>$D$5</t>
  </si>
  <si>
    <t>$D$5&lt;=$E$5</t>
  </si>
  <si>
    <t>Vincolante</t>
  </si>
  <si>
    <t>$D$6</t>
  </si>
  <si>
    <t>$D$6&lt;=$E$6</t>
  </si>
  <si>
    <t>$D$7</t>
  </si>
  <si>
    <t>$D$7&lt;=$E$7</t>
  </si>
  <si>
    <t>$D$8</t>
  </si>
  <si>
    <t>$D$8&lt;=$E$8</t>
  </si>
  <si>
    <t>Microsoft Excel 11.0 Rapporto sensibilità</t>
  </si>
  <si>
    <t>Valore</t>
  </si>
  <si>
    <t>finale</t>
  </si>
  <si>
    <t>ridotto</t>
  </si>
  <si>
    <t>Costo</t>
  </si>
  <si>
    <t>oggettivo</t>
  </si>
  <si>
    <t>Coefficiente</t>
  </si>
  <si>
    <t>consentito</t>
  </si>
  <si>
    <t>Incremento</t>
  </si>
  <si>
    <t>Decremento</t>
  </si>
  <si>
    <t>ombra</t>
  </si>
  <si>
    <t>Prezzo</t>
  </si>
  <si>
    <t>Vincolo</t>
  </si>
  <si>
    <t>a destra</t>
  </si>
  <si>
    <t>Microsoft Excel 11.0 Rapporto limiti</t>
  </si>
  <si>
    <t>Foglio di lavoro: [Ric_Op_Lab3.xls]Rapporto limiti 1</t>
  </si>
  <si>
    <t>Obiettivo</t>
  </si>
  <si>
    <t>Variabile</t>
  </si>
  <si>
    <t>Limite</t>
  </si>
  <si>
    <t>inferiore</t>
  </si>
  <si>
    <t>Risultato</t>
  </si>
  <si>
    <t>obiettivo</t>
  </si>
  <si>
    <t>superiore</t>
  </si>
  <si>
    <t>Data di creazione: 22/04/2005 16.36.41</t>
  </si>
  <si>
    <t>Foglio di lavoro: [Ric_Op_Lab3.xls]Foglio3</t>
  </si>
  <si>
    <t>Data di creazione: 22/04/2005 18.00.44</t>
  </si>
  <si>
    <t>$N$12</t>
  </si>
  <si>
    <t>$A$12</t>
  </si>
  <si>
    <t>$B$12</t>
  </si>
  <si>
    <t>$C$12</t>
  </si>
  <si>
    <t>$D$12</t>
  </si>
  <si>
    <t>$E$12</t>
  </si>
  <si>
    <t>$F$12</t>
  </si>
  <si>
    <t>$G$12</t>
  </si>
  <si>
    <t>$H$12</t>
  </si>
  <si>
    <t>$I$12</t>
  </si>
  <si>
    <t>$J$12</t>
  </si>
  <si>
    <t>$K$12</t>
  </si>
  <si>
    <t>$L$12</t>
  </si>
  <si>
    <t>$M$3</t>
  </si>
  <si>
    <t>$M$3&lt;=$N$3</t>
  </si>
  <si>
    <t>$M$4</t>
  </si>
  <si>
    <t>$M$4&lt;=$N$4</t>
  </si>
  <si>
    <t>$M$5</t>
  </si>
  <si>
    <t>$M$5&lt;=$N$5</t>
  </si>
  <si>
    <t>$M$6</t>
  </si>
  <si>
    <t>$M$6&lt;=$N$6</t>
  </si>
  <si>
    <t>$M$7</t>
  </si>
  <si>
    <t>$M$7&gt;=$N$7</t>
  </si>
  <si>
    <t>$M$8</t>
  </si>
  <si>
    <t>$M$8&lt;=$N$8</t>
  </si>
  <si>
    <t>$M$9</t>
  </si>
  <si>
    <t>$M$9&lt;=$N$9</t>
  </si>
  <si>
    <t>$M$10</t>
  </si>
  <si>
    <t>$M$10&gt;=$N$10</t>
  </si>
  <si>
    <t>Foglio di lavoro: [Ric_Op_Lab3.xls]Rapporto limiti 2</t>
  </si>
  <si>
    <t>Data di creazione: 22/04/2005 18.00.45</t>
  </si>
  <si>
    <t>#N/D</t>
  </si>
  <si>
    <t>Vincoli: equazioni con variabili di slack</t>
  </si>
  <si>
    <t>SCARTI</t>
  </si>
  <si>
    <t>Vincoli: disequazioni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</si>
</sst>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28125" style="0" customWidth="1"/>
    <col min="4" max="4" width="17.421875" style="0" bestFit="1" customWidth="1"/>
    <col min="5" max="5" width="12.7109375" style="0" bestFit="1" customWidth="1"/>
    <col min="6" max="6" width="13.140625" style="0" bestFit="1" customWidth="1"/>
    <col min="7" max="7" width="12.00390625" style="0" bestFit="1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5" t="s">
        <v>54</v>
      </c>
    </row>
    <row r="6" ht="13.5" thickBot="1">
      <c r="A6" t="s">
        <v>2</v>
      </c>
    </row>
    <row r="7" spans="2:5" ht="13.5" thickBot="1">
      <c r="B7" s="7" t="s">
        <v>3</v>
      </c>
      <c r="C7" s="7" t="s">
        <v>4</v>
      </c>
      <c r="D7" s="7" t="s">
        <v>5</v>
      </c>
      <c r="E7" s="7" t="s">
        <v>6</v>
      </c>
    </row>
    <row r="8" spans="2:5" ht="13.5" thickBot="1">
      <c r="B8" s="6" t="s">
        <v>13</v>
      </c>
      <c r="C8" s="6"/>
      <c r="D8" s="9">
        <v>86.0022222222222</v>
      </c>
      <c r="E8" s="9">
        <v>82.95555555555248</v>
      </c>
    </row>
    <row r="11" ht="13.5" thickBot="1">
      <c r="A11" t="s">
        <v>7</v>
      </c>
    </row>
    <row r="12" spans="2:5" ht="13.5" thickBot="1">
      <c r="B12" s="7" t="s">
        <v>3</v>
      </c>
      <c r="C12" s="7" t="s">
        <v>4</v>
      </c>
      <c r="D12" s="7" t="s">
        <v>5</v>
      </c>
      <c r="E12" s="7" t="s">
        <v>6</v>
      </c>
    </row>
    <row r="13" spans="2:5" ht="12.75">
      <c r="B13" s="8" t="s">
        <v>14</v>
      </c>
      <c r="C13" s="8"/>
      <c r="D13" s="10">
        <v>9.888888888888888</v>
      </c>
      <c r="E13" s="10">
        <v>12.222222222220104</v>
      </c>
    </row>
    <row r="14" spans="2:5" ht="12.75">
      <c r="B14" s="8" t="s">
        <v>15</v>
      </c>
      <c r="C14" s="8"/>
      <c r="D14" s="10">
        <v>13</v>
      </c>
      <c r="E14" s="10">
        <v>10.000000000001206</v>
      </c>
    </row>
    <row r="15" spans="2:5" ht="13.5" thickBot="1">
      <c r="B15" s="6" t="s">
        <v>16</v>
      </c>
      <c r="C15" s="6"/>
      <c r="D15" s="9">
        <v>0</v>
      </c>
      <c r="E15" s="9">
        <v>0</v>
      </c>
    </row>
    <row r="18" ht="13.5" thickBot="1">
      <c r="A18" t="s">
        <v>8</v>
      </c>
    </row>
    <row r="19" spans="2:7" ht="13.5" thickBot="1">
      <c r="B19" s="7" t="s">
        <v>3</v>
      </c>
      <c r="C19" s="7" t="s">
        <v>4</v>
      </c>
      <c r="D19" s="7" t="s">
        <v>9</v>
      </c>
      <c r="E19" s="7" t="s">
        <v>10</v>
      </c>
      <c r="F19" s="7" t="s">
        <v>11</v>
      </c>
      <c r="G19" s="7" t="s">
        <v>12</v>
      </c>
    </row>
    <row r="20" spans="2:7" ht="12.75">
      <c r="B20" s="8" t="s">
        <v>17</v>
      </c>
      <c r="C20" s="8"/>
      <c r="D20" s="10">
        <v>15.999999999998696</v>
      </c>
      <c r="E20" s="8" t="s">
        <v>18</v>
      </c>
      <c r="F20" s="8" t="s">
        <v>19</v>
      </c>
      <c r="G20" s="8">
        <v>34.00000000000131</v>
      </c>
    </row>
    <row r="21" spans="2:7" ht="12.75">
      <c r="B21" s="8" t="s">
        <v>20</v>
      </c>
      <c r="C21" s="8"/>
      <c r="D21" s="10">
        <v>6.444444444444503</v>
      </c>
      <c r="E21" s="8" t="s">
        <v>21</v>
      </c>
      <c r="F21" s="8" t="s">
        <v>19</v>
      </c>
      <c r="G21" s="8">
        <v>3.5555555555554967</v>
      </c>
    </row>
    <row r="22" spans="2:7" ht="12.75">
      <c r="B22" s="8" t="s">
        <v>22</v>
      </c>
      <c r="C22" s="8"/>
      <c r="D22" s="10">
        <v>899.999999999947</v>
      </c>
      <c r="E22" s="8" t="s">
        <v>23</v>
      </c>
      <c r="F22" s="8" t="s">
        <v>24</v>
      </c>
      <c r="G22" s="8">
        <v>0</v>
      </c>
    </row>
    <row r="23" spans="2:7" ht="12.75">
      <c r="B23" s="8" t="s">
        <v>25</v>
      </c>
      <c r="C23" s="8"/>
      <c r="D23" s="10">
        <v>12.222222222220104</v>
      </c>
      <c r="E23" s="8" t="s">
        <v>26</v>
      </c>
      <c r="F23" s="8" t="s">
        <v>19</v>
      </c>
      <c r="G23" s="8">
        <v>0.777777777779896</v>
      </c>
    </row>
    <row r="24" spans="2:7" ht="12.75">
      <c r="B24" s="8" t="s">
        <v>27</v>
      </c>
      <c r="C24" s="8"/>
      <c r="D24" s="10">
        <v>10.000000000001206</v>
      </c>
      <c r="E24" s="8" t="s">
        <v>28</v>
      </c>
      <c r="F24" s="8" t="s">
        <v>24</v>
      </c>
      <c r="G24" s="8">
        <v>0</v>
      </c>
    </row>
    <row r="25" spans="2:7" ht="13.5" thickBot="1">
      <c r="B25" s="6" t="s">
        <v>29</v>
      </c>
      <c r="C25" s="6"/>
      <c r="D25" s="9">
        <v>0</v>
      </c>
      <c r="E25" s="6" t="s">
        <v>30</v>
      </c>
      <c r="F25" s="6" t="s">
        <v>19</v>
      </c>
      <c r="G25" s="6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28125" style="0" customWidth="1"/>
    <col min="4" max="4" width="12.00390625" style="0" bestFit="1" customWidth="1"/>
    <col min="5" max="5" width="12.57421875" style="0" bestFit="1" customWidth="1"/>
    <col min="6" max="8" width="12.00390625" style="0" bestFit="1" customWidth="1"/>
  </cols>
  <sheetData>
    <row r="1" ht="12.75">
      <c r="A1" s="5" t="s">
        <v>31</v>
      </c>
    </row>
    <row r="2" ht="12.75">
      <c r="A2" s="5" t="s">
        <v>1</v>
      </c>
    </row>
    <row r="3" ht="12.75">
      <c r="A3" s="5" t="s">
        <v>54</v>
      </c>
    </row>
    <row r="6" ht="13.5" thickBot="1">
      <c r="A6" t="s">
        <v>7</v>
      </c>
    </row>
    <row r="7" spans="2:8" ht="12.75">
      <c r="B7" s="11"/>
      <c r="C7" s="11"/>
      <c r="D7" s="11" t="s">
        <v>32</v>
      </c>
      <c r="E7" s="11" t="s">
        <v>34</v>
      </c>
      <c r="F7" s="11" t="s">
        <v>36</v>
      </c>
      <c r="G7" s="11" t="s">
        <v>38</v>
      </c>
      <c r="H7" s="11" t="s">
        <v>38</v>
      </c>
    </row>
    <row r="8" spans="2:8" ht="13.5" thickBot="1">
      <c r="B8" s="12" t="s">
        <v>3</v>
      </c>
      <c r="C8" s="12" t="s">
        <v>4</v>
      </c>
      <c r="D8" s="12" t="s">
        <v>33</v>
      </c>
      <c r="E8" s="12" t="s">
        <v>35</v>
      </c>
      <c r="F8" s="12" t="s">
        <v>37</v>
      </c>
      <c r="G8" s="12" t="s">
        <v>39</v>
      </c>
      <c r="H8" s="12" t="s">
        <v>40</v>
      </c>
    </row>
    <row r="9" spans="2:8" ht="12.75">
      <c r="B9" s="8" t="s">
        <v>14</v>
      </c>
      <c r="C9" s="8"/>
      <c r="D9" s="10">
        <v>12.222222222220104</v>
      </c>
      <c r="E9" s="10">
        <v>0</v>
      </c>
      <c r="F9" s="8">
        <v>3.639999999997441</v>
      </c>
      <c r="G9" s="8">
        <v>1.3057142857272372</v>
      </c>
      <c r="H9" s="8">
        <v>0.4209999996093722</v>
      </c>
    </row>
    <row r="10" spans="2:8" ht="12.75">
      <c r="B10" s="8" t="s">
        <v>15</v>
      </c>
      <c r="C10" s="8"/>
      <c r="D10" s="10">
        <v>10.000000000001206</v>
      </c>
      <c r="E10" s="10">
        <v>0</v>
      </c>
      <c r="F10" s="8">
        <v>3.846666666672805</v>
      </c>
      <c r="G10" s="8">
        <v>1E+30</v>
      </c>
      <c r="H10" s="8">
        <v>1.0155555555651155</v>
      </c>
    </row>
    <row r="11" spans="2:8" ht="13.5" thickBot="1">
      <c r="B11" s="6" t="s">
        <v>16</v>
      </c>
      <c r="C11" s="6"/>
      <c r="D11" s="9">
        <v>0</v>
      </c>
      <c r="E11" s="9">
        <v>-0.4677777773329912</v>
      </c>
      <c r="F11" s="6">
        <v>3.576666667015615</v>
      </c>
      <c r="G11" s="6">
        <v>0.4677777773329912</v>
      </c>
      <c r="H11" s="6">
        <v>1E+30</v>
      </c>
    </row>
    <row r="13" ht="13.5" thickBot="1">
      <c r="A13" t="s">
        <v>8</v>
      </c>
    </row>
    <row r="14" spans="2:8" ht="12.75">
      <c r="B14" s="11"/>
      <c r="C14" s="11"/>
      <c r="D14" s="11" t="s">
        <v>32</v>
      </c>
      <c r="E14" s="11" t="s">
        <v>41</v>
      </c>
      <c r="F14" s="11" t="s">
        <v>43</v>
      </c>
      <c r="G14" s="11" t="s">
        <v>38</v>
      </c>
      <c r="H14" s="11" t="s">
        <v>38</v>
      </c>
    </row>
    <row r="15" spans="2:8" ht="13.5" thickBot="1">
      <c r="B15" s="12" t="s">
        <v>3</v>
      </c>
      <c r="C15" s="12" t="s">
        <v>4</v>
      </c>
      <c r="D15" s="12" t="s">
        <v>33</v>
      </c>
      <c r="E15" s="12" t="s">
        <v>42</v>
      </c>
      <c r="F15" s="12" t="s">
        <v>44</v>
      </c>
      <c r="G15" s="12" t="s">
        <v>39</v>
      </c>
      <c r="H15" s="12" t="s">
        <v>40</v>
      </c>
    </row>
    <row r="16" spans="2:8" ht="12.75">
      <c r="B16" s="8" t="s">
        <v>17</v>
      </c>
      <c r="C16" s="8"/>
      <c r="D16" s="10">
        <v>15.999999999998696</v>
      </c>
      <c r="E16" s="10">
        <v>0</v>
      </c>
      <c r="F16" s="8">
        <v>50</v>
      </c>
      <c r="G16" s="8">
        <v>1E+30</v>
      </c>
      <c r="H16" s="8">
        <v>34.00000000000177</v>
      </c>
    </row>
    <row r="17" spans="2:8" ht="12.75">
      <c r="B17" s="8" t="s">
        <v>20</v>
      </c>
      <c r="C17" s="8"/>
      <c r="D17" s="10">
        <v>6.444444444444503</v>
      </c>
      <c r="E17" s="10">
        <v>0</v>
      </c>
      <c r="F17" s="8">
        <v>10</v>
      </c>
      <c r="G17" s="8">
        <v>1E+30</v>
      </c>
      <c r="H17" s="8">
        <v>3.5555555555583425</v>
      </c>
    </row>
    <row r="18" spans="2:8" ht="12.75">
      <c r="B18" s="8" t="s">
        <v>22</v>
      </c>
      <c r="C18" s="8"/>
      <c r="D18" s="10">
        <v>899.999999999947</v>
      </c>
      <c r="E18" s="10">
        <v>0.08088888888888492</v>
      </c>
      <c r="F18" s="8">
        <v>900</v>
      </c>
      <c r="G18" s="8">
        <v>35.00000000003547</v>
      </c>
      <c r="H18" s="8">
        <v>549.999999999545</v>
      </c>
    </row>
    <row r="19" spans="2:8" ht="12.75">
      <c r="B19" s="8" t="s">
        <v>25</v>
      </c>
      <c r="C19" s="8"/>
      <c r="D19" s="10">
        <v>12.222222222220104</v>
      </c>
      <c r="E19" s="10">
        <v>0</v>
      </c>
      <c r="F19" s="8">
        <v>13</v>
      </c>
      <c r="G19" s="8">
        <v>1E+30</v>
      </c>
      <c r="H19" s="8">
        <v>0.77777777777928</v>
      </c>
    </row>
    <row r="20" spans="2:8" ht="12.75">
      <c r="B20" s="8" t="s">
        <v>27</v>
      </c>
      <c r="C20" s="8"/>
      <c r="D20" s="10">
        <v>10.000000000001206</v>
      </c>
      <c r="E20" s="10">
        <v>1.0155555555647071</v>
      </c>
      <c r="F20" s="8">
        <v>10</v>
      </c>
      <c r="G20" s="8">
        <v>14.545454545410658</v>
      </c>
      <c r="H20" s="8">
        <v>1.000000000002575</v>
      </c>
    </row>
    <row r="21" spans="2:8" ht="13.5" thickBot="1">
      <c r="B21" s="6" t="s">
        <v>29</v>
      </c>
      <c r="C21" s="6"/>
      <c r="D21" s="9">
        <v>0</v>
      </c>
      <c r="E21" s="9">
        <v>0</v>
      </c>
      <c r="F21" s="6">
        <v>15</v>
      </c>
      <c r="G21" s="6">
        <v>1E+30</v>
      </c>
      <c r="H21" s="6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9.28125" style="0" bestFit="1" customWidth="1"/>
    <col min="4" max="4" width="12.00390625" style="0" bestFit="1" customWidth="1"/>
    <col min="5" max="5" width="2.28125" style="0" customWidth="1"/>
    <col min="6" max="6" width="8.7109375" style="0" customWidth="1"/>
    <col min="7" max="7" width="12.00390625" style="0" bestFit="1" customWidth="1"/>
    <col min="8" max="8" width="2.28125" style="0" customWidth="1"/>
    <col min="9" max="9" width="12.421875" style="0" bestFit="1" customWidth="1"/>
    <col min="10" max="10" width="12.00390625" style="0" bestFit="1" customWidth="1"/>
  </cols>
  <sheetData>
    <row r="1" ht="12.75">
      <c r="A1" s="5" t="s">
        <v>45</v>
      </c>
    </row>
    <row r="2" ht="12.75">
      <c r="A2" s="5" t="s">
        <v>46</v>
      </c>
    </row>
    <row r="3" ht="12.75">
      <c r="A3" s="5" t="s">
        <v>54</v>
      </c>
    </row>
    <row r="5" ht="13.5" thickBot="1"/>
    <row r="6" spans="2:4" ht="12.75">
      <c r="B6" s="11"/>
      <c r="C6" s="11" t="s">
        <v>47</v>
      </c>
      <c r="D6" s="11"/>
    </row>
    <row r="7" spans="2:4" ht="13.5" thickBot="1">
      <c r="B7" s="12" t="s">
        <v>3</v>
      </c>
      <c r="C7" s="12" t="s">
        <v>4</v>
      </c>
      <c r="D7" s="12" t="s">
        <v>32</v>
      </c>
    </row>
    <row r="8" spans="2:4" ht="13.5" thickBot="1">
      <c r="B8" s="6" t="s">
        <v>13</v>
      </c>
      <c r="C8" s="6"/>
      <c r="D8" s="9">
        <v>82.95555555555248</v>
      </c>
    </row>
    <row r="10" ht="13.5" thickBot="1"/>
    <row r="11" spans="2:10" ht="12.75">
      <c r="B11" s="11"/>
      <c r="C11" s="11" t="s">
        <v>48</v>
      </c>
      <c r="D11" s="11"/>
      <c r="F11" s="11" t="s">
        <v>49</v>
      </c>
      <c r="G11" s="11" t="s">
        <v>51</v>
      </c>
      <c r="I11" s="11" t="s">
        <v>49</v>
      </c>
      <c r="J11" s="11" t="s">
        <v>51</v>
      </c>
    </row>
    <row r="12" spans="2:10" ht="13.5" thickBot="1">
      <c r="B12" s="12" t="s">
        <v>3</v>
      </c>
      <c r="C12" s="12" t="s">
        <v>4</v>
      </c>
      <c r="D12" s="12" t="s">
        <v>32</v>
      </c>
      <c r="F12" s="12" t="s">
        <v>50</v>
      </c>
      <c r="G12" s="12" t="s">
        <v>52</v>
      </c>
      <c r="I12" s="12" t="s">
        <v>53</v>
      </c>
      <c r="J12" s="12" t="s">
        <v>52</v>
      </c>
    </row>
    <row r="13" spans="2:10" ht="12.75">
      <c r="B13" s="8" t="s">
        <v>14</v>
      </c>
      <c r="C13" s="8"/>
      <c r="D13" s="10">
        <v>12.222222222220104</v>
      </c>
      <c r="F13" s="10">
        <v>0</v>
      </c>
      <c r="G13" s="10">
        <v>38.4666666666713</v>
      </c>
      <c r="I13" s="10">
        <v>12.222222222201522</v>
      </c>
      <c r="J13" s="10">
        <v>82.95555555548484</v>
      </c>
    </row>
    <row r="14" spans="2:10" ht="12.75">
      <c r="B14" s="8" t="s">
        <v>15</v>
      </c>
      <c r="C14" s="8"/>
      <c r="D14" s="10">
        <v>10.000000000001206</v>
      </c>
      <c r="F14" s="10">
        <v>0</v>
      </c>
      <c r="G14" s="10">
        <v>44.48888888888118</v>
      </c>
      <c r="I14" s="10">
        <v>9.999999999264734</v>
      </c>
      <c r="J14" s="10">
        <v>82.95555555271952</v>
      </c>
    </row>
    <row r="15" spans="2:10" ht="13.5" thickBot="1">
      <c r="B15" s="6" t="s">
        <v>16</v>
      </c>
      <c r="C15" s="6"/>
      <c r="D15" s="9">
        <v>0</v>
      </c>
      <c r="F15" s="9">
        <v>0</v>
      </c>
      <c r="G15" s="9">
        <v>82.95555555555248</v>
      </c>
      <c r="I15" s="9">
        <v>1.059561327590517E-12</v>
      </c>
      <c r="J15" s="9">
        <v>82.95555555555627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25" sqref="F25"/>
    </sheetView>
  </sheetViews>
  <sheetFormatPr defaultColWidth="9.140625" defaultRowHeight="12.75"/>
  <cols>
    <col min="1" max="16384" width="8.7109375" style="1" customWidth="1"/>
  </cols>
  <sheetData>
    <row r="1" spans="1:7" ht="18">
      <c r="A1" s="19" t="s">
        <v>91</v>
      </c>
      <c r="B1" s="19"/>
      <c r="C1" s="19"/>
      <c r="D1" s="19"/>
      <c r="E1" s="19"/>
      <c r="F1" s="19"/>
      <c r="G1" s="19"/>
    </row>
    <row r="3" spans="1:7" ht="12.75">
      <c r="A3" s="15">
        <f>5-0.5*0.9-0.8*0.2-45/60</f>
        <v>3.6399999999999997</v>
      </c>
      <c r="B3" s="15">
        <f>5-0.5*0.5-0.8*0.4-35/60</f>
        <v>3.8466666666666662</v>
      </c>
      <c r="C3" s="16">
        <f>5-0.5*0.7-0.8*0.3-50/60</f>
        <v>3.5766666666666667</v>
      </c>
      <c r="G3" s="13" t="s">
        <v>90</v>
      </c>
    </row>
    <row r="5" spans="1:7" ht="12.75">
      <c r="A5" s="14">
        <v>0.9</v>
      </c>
      <c r="B5" s="14">
        <v>0.5</v>
      </c>
      <c r="C5" s="14">
        <v>0.7</v>
      </c>
      <c r="D5" s="1">
        <f aca="true" t="shared" si="0" ref="D5:D10">A5*$A$12+B5*$B$12+C5*$C$12</f>
        <v>15.999999999999996</v>
      </c>
      <c r="E5" s="17">
        <v>50</v>
      </c>
      <c r="G5" s="18">
        <f aca="true" t="shared" si="1" ref="G5:G10">E5-D5</f>
        <v>34</v>
      </c>
    </row>
    <row r="6" spans="1:7" ht="12.75">
      <c r="A6" s="14">
        <v>0.2</v>
      </c>
      <c r="B6" s="14">
        <v>0.4</v>
      </c>
      <c r="C6" s="14">
        <v>0.3</v>
      </c>
      <c r="D6" s="1">
        <f t="shared" si="0"/>
        <v>6.444444444444444</v>
      </c>
      <c r="E6" s="17">
        <v>10</v>
      </c>
      <c r="G6" s="18">
        <f t="shared" si="1"/>
        <v>3.5555555555555562</v>
      </c>
    </row>
    <row r="7" spans="1:7" ht="12.75">
      <c r="A7" s="14">
        <v>45</v>
      </c>
      <c r="B7" s="14">
        <v>35</v>
      </c>
      <c r="C7" s="14">
        <v>50</v>
      </c>
      <c r="D7" s="1">
        <f t="shared" si="0"/>
        <v>899.9999999999998</v>
      </c>
      <c r="E7" s="17">
        <v>900</v>
      </c>
      <c r="G7" s="18">
        <f t="shared" si="1"/>
        <v>0</v>
      </c>
    </row>
    <row r="8" spans="1:7" ht="12.75">
      <c r="A8" s="14">
        <v>1</v>
      </c>
      <c r="D8" s="1">
        <f t="shared" si="0"/>
        <v>12.222222222222218</v>
      </c>
      <c r="E8" s="17">
        <v>13</v>
      </c>
      <c r="G8" s="18">
        <f t="shared" si="1"/>
        <v>0.7777777777777821</v>
      </c>
    </row>
    <row r="9" spans="2:7" ht="12.75">
      <c r="B9" s="14">
        <v>1</v>
      </c>
      <c r="D9" s="1">
        <f t="shared" si="0"/>
        <v>10</v>
      </c>
      <c r="E9" s="17">
        <v>10</v>
      </c>
      <c r="G9" s="18">
        <f t="shared" si="1"/>
        <v>0</v>
      </c>
    </row>
    <row r="10" spans="3:7" ht="12.75">
      <c r="C10" s="14">
        <v>1</v>
      </c>
      <c r="D10" s="1">
        <f t="shared" si="0"/>
        <v>0</v>
      </c>
      <c r="E10" s="17">
        <v>15</v>
      </c>
      <c r="G10" s="18">
        <f t="shared" si="1"/>
        <v>15</v>
      </c>
    </row>
    <row r="12" spans="1:6" ht="12.75">
      <c r="A12" s="2">
        <v>12.222222222222218</v>
      </c>
      <c r="B12" s="2">
        <v>10</v>
      </c>
      <c r="C12" s="2">
        <v>0</v>
      </c>
      <c r="E12" s="3">
        <f>A3*A12+B3*B12+C3*C12</f>
        <v>82.95555555555552</v>
      </c>
      <c r="F12" s="4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3" sqref="F33"/>
    </sheetView>
  </sheetViews>
  <sheetFormatPr defaultColWidth="9.140625" defaultRowHeight="12.75"/>
  <cols>
    <col min="1" max="16384" width="8.7109375" style="1" customWidth="1"/>
  </cols>
  <sheetData>
    <row r="1" spans="1:11" ht="18">
      <c r="A1" s="19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9" ht="12.75">
      <c r="A3" s="15">
        <f>5-0.5*0.9-0.8*0.2-45/60</f>
        <v>3.6399999999999997</v>
      </c>
      <c r="B3" s="15">
        <f>5-0.5*0.5-0.8*0.4-35/60</f>
        <v>3.8466666666666662</v>
      </c>
      <c r="C3" s="16">
        <f>5-0.5*0.7-0.8*0.3-50/60</f>
        <v>3.5766666666666667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</row>
    <row r="5" spans="1:11" ht="12.75">
      <c r="A5" s="14">
        <v>0.9</v>
      </c>
      <c r="B5" s="14">
        <v>0.5</v>
      </c>
      <c r="C5" s="14">
        <v>0.7</v>
      </c>
      <c r="D5" s="14">
        <v>1</v>
      </c>
      <c r="J5" s="1">
        <f aca="true" t="shared" si="0" ref="J5:J10">A5*$A$12+B5*$B$12+C5*$C$12+D5*$D$12+E5*$E$12+F5*$F$12+G5*$G$12+H5*$H$12+I5*$I$12</f>
        <v>50.0000000000052</v>
      </c>
      <c r="K5" s="17">
        <v>50</v>
      </c>
    </row>
    <row r="6" spans="1:11" ht="12.75">
      <c r="A6" s="14">
        <v>0.2</v>
      </c>
      <c r="B6" s="14">
        <v>0.4</v>
      </c>
      <c r="C6" s="14">
        <v>0.3</v>
      </c>
      <c r="E6" s="14">
        <v>1</v>
      </c>
      <c r="J6" s="1">
        <f t="shared" si="0"/>
        <v>10.000000000005077</v>
      </c>
      <c r="K6" s="17">
        <v>10</v>
      </c>
    </row>
    <row r="7" spans="1:11" ht="12.75">
      <c r="A7" s="14">
        <v>45</v>
      </c>
      <c r="B7" s="14">
        <v>35</v>
      </c>
      <c r="C7" s="14">
        <v>50</v>
      </c>
      <c r="F7" s="14">
        <v>1</v>
      </c>
      <c r="J7" s="1">
        <f t="shared" si="0"/>
        <v>899.9999999999468</v>
      </c>
      <c r="K7" s="17">
        <v>900</v>
      </c>
    </row>
    <row r="8" spans="1:11" ht="12.75">
      <c r="A8" s="14">
        <v>1</v>
      </c>
      <c r="G8" s="14">
        <v>1</v>
      </c>
      <c r="J8" s="1">
        <f t="shared" si="0"/>
        <v>12.999999999943295</v>
      </c>
      <c r="K8" s="17">
        <v>13</v>
      </c>
    </row>
    <row r="9" spans="2:11" ht="12.75">
      <c r="B9" s="14">
        <v>1</v>
      </c>
      <c r="H9" s="14">
        <v>1</v>
      </c>
      <c r="J9" s="1">
        <f t="shared" si="0"/>
        <v>10.000000000001206</v>
      </c>
      <c r="K9" s="17">
        <v>10</v>
      </c>
    </row>
    <row r="10" spans="3:11" ht="12.75">
      <c r="C10" s="14">
        <v>1</v>
      </c>
      <c r="I10" s="14">
        <v>1</v>
      </c>
      <c r="J10" s="1">
        <f t="shared" si="0"/>
        <v>15</v>
      </c>
      <c r="K10" s="17">
        <v>15</v>
      </c>
    </row>
    <row r="12" spans="1:12" ht="12.75">
      <c r="A12" s="2">
        <v>12.222222222220102</v>
      </c>
      <c r="B12" s="2">
        <v>10.000000000001206</v>
      </c>
      <c r="C12" s="2">
        <v>0</v>
      </c>
      <c r="D12" s="2">
        <v>34.0000000000065</v>
      </c>
      <c r="E12" s="2">
        <v>3.5555555555605745</v>
      </c>
      <c r="F12" s="2">
        <v>0</v>
      </c>
      <c r="G12" s="2">
        <v>0.777777777723192</v>
      </c>
      <c r="H12" s="2">
        <v>0</v>
      </c>
      <c r="I12" s="2">
        <v>15</v>
      </c>
      <c r="K12" s="3">
        <f>A3*A12+B3*B12+C3*C12+D3*D12+E3*E12+F3*F12+G3*G12+H3*H12+I3*I12</f>
        <v>82.95555555555248</v>
      </c>
      <c r="L12" s="4"/>
    </row>
  </sheetData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6.28125" style="0" customWidth="1"/>
    <col min="4" max="4" width="17.421875" style="0" bestFit="1" customWidth="1"/>
    <col min="5" max="5" width="14.28125" style="0" bestFit="1" customWidth="1"/>
    <col min="6" max="6" width="13.140625" style="0" bestFit="1" customWidth="1"/>
    <col min="7" max="7" width="10.7109375" style="0" bestFit="1" customWidth="1"/>
  </cols>
  <sheetData>
    <row r="1" ht="12.75">
      <c r="A1" s="5" t="s">
        <v>0</v>
      </c>
    </row>
    <row r="2" ht="12.75">
      <c r="A2" s="5" t="s">
        <v>55</v>
      </c>
    </row>
    <row r="3" ht="12.75">
      <c r="A3" s="5" t="s">
        <v>56</v>
      </c>
    </row>
    <row r="6" ht="13.5" thickBot="1">
      <c r="A6" t="s">
        <v>2</v>
      </c>
    </row>
    <row r="7" spans="2:5" ht="13.5" thickBot="1">
      <c r="B7" s="7" t="s">
        <v>3</v>
      </c>
      <c r="C7" s="7" t="s">
        <v>4</v>
      </c>
      <c r="D7" s="7" t="s">
        <v>5</v>
      </c>
      <c r="E7" s="7" t="s">
        <v>6</v>
      </c>
    </row>
    <row r="8" spans="2:5" ht="13.5" thickBot="1">
      <c r="B8" s="6" t="s">
        <v>57</v>
      </c>
      <c r="C8" s="6"/>
      <c r="D8" s="9">
        <v>0</v>
      </c>
      <c r="E8" s="9">
        <v>90200</v>
      </c>
    </row>
    <row r="11" ht="13.5" thickBot="1">
      <c r="A11" t="s">
        <v>7</v>
      </c>
    </row>
    <row r="12" spans="2:5" ht="13.5" thickBot="1">
      <c r="B12" s="7" t="s">
        <v>3</v>
      </c>
      <c r="C12" s="7" t="s">
        <v>4</v>
      </c>
      <c r="D12" s="7" t="s">
        <v>5</v>
      </c>
      <c r="E12" s="7" t="s">
        <v>6</v>
      </c>
    </row>
    <row r="13" spans="2:5" ht="12.75">
      <c r="B13" s="8" t="s">
        <v>58</v>
      </c>
      <c r="C13" s="8"/>
      <c r="D13" s="10">
        <v>0</v>
      </c>
      <c r="E13" s="10">
        <v>0</v>
      </c>
    </row>
    <row r="14" spans="2:5" ht="12.75">
      <c r="B14" s="8" t="s">
        <v>59</v>
      </c>
      <c r="C14" s="8"/>
      <c r="D14" s="10">
        <v>0</v>
      </c>
      <c r="E14" s="10">
        <v>0</v>
      </c>
    </row>
    <row r="15" spans="2:5" ht="12.75">
      <c r="B15" s="8" t="s">
        <v>60</v>
      </c>
      <c r="C15" s="8"/>
      <c r="D15" s="10">
        <v>0</v>
      </c>
      <c r="E15" s="10">
        <v>0</v>
      </c>
    </row>
    <row r="16" spans="2:5" ht="12.75">
      <c r="B16" s="8" t="s">
        <v>61</v>
      </c>
      <c r="C16" s="8"/>
      <c r="D16" s="10">
        <v>0</v>
      </c>
      <c r="E16" s="10">
        <v>0</v>
      </c>
    </row>
    <row r="17" spans="2:5" ht="12.75">
      <c r="B17" s="8" t="s">
        <v>62</v>
      </c>
      <c r="C17" s="8"/>
      <c r="D17" s="10">
        <v>0</v>
      </c>
      <c r="E17" s="10">
        <v>2100</v>
      </c>
    </row>
    <row r="18" spans="2:5" ht="12.75">
      <c r="B18" s="8" t="s">
        <v>63</v>
      </c>
      <c r="C18" s="8"/>
      <c r="D18" s="10">
        <v>0</v>
      </c>
      <c r="E18" s="10">
        <v>2400</v>
      </c>
    </row>
    <row r="19" spans="2:5" ht="12.75">
      <c r="B19" s="8" t="s">
        <v>64</v>
      </c>
      <c r="C19" s="8"/>
      <c r="D19" s="10">
        <v>0</v>
      </c>
      <c r="E19" s="10">
        <v>4000</v>
      </c>
    </row>
    <row r="20" spans="2:5" ht="12.75">
      <c r="B20" s="8" t="s">
        <v>65</v>
      </c>
      <c r="C20" s="8"/>
      <c r="D20" s="10">
        <v>0</v>
      </c>
      <c r="E20" s="10">
        <v>1500</v>
      </c>
    </row>
    <row r="21" spans="2:5" ht="12.75">
      <c r="B21" s="8" t="s">
        <v>66</v>
      </c>
      <c r="C21" s="8"/>
      <c r="D21" s="10">
        <v>0</v>
      </c>
      <c r="E21" s="10">
        <v>2900</v>
      </c>
    </row>
    <row r="22" spans="2:5" ht="12.75">
      <c r="B22" s="8" t="s">
        <v>67</v>
      </c>
      <c r="C22" s="8"/>
      <c r="D22" s="10">
        <v>0</v>
      </c>
      <c r="E22" s="10">
        <v>0</v>
      </c>
    </row>
    <row r="23" spans="2:5" ht="12.75">
      <c r="B23" s="8" t="s">
        <v>68</v>
      </c>
      <c r="C23" s="8"/>
      <c r="D23" s="10">
        <v>0</v>
      </c>
      <c r="E23" s="10">
        <v>0</v>
      </c>
    </row>
    <row r="24" spans="2:5" ht="13.5" thickBot="1">
      <c r="B24" s="6" t="s">
        <v>69</v>
      </c>
      <c r="C24" s="6"/>
      <c r="D24" s="9">
        <v>0</v>
      </c>
      <c r="E24" s="9">
        <v>0</v>
      </c>
    </row>
    <row r="27" ht="13.5" thickBot="1">
      <c r="A27" t="s">
        <v>8</v>
      </c>
    </row>
    <row r="28" spans="2:7" ht="13.5" thickBot="1">
      <c r="B28" s="7" t="s">
        <v>3</v>
      </c>
      <c r="C28" s="7" t="s">
        <v>4</v>
      </c>
      <c r="D28" s="7" t="s">
        <v>9</v>
      </c>
      <c r="E28" s="7" t="s">
        <v>10</v>
      </c>
      <c r="F28" s="7" t="s">
        <v>11</v>
      </c>
      <c r="G28" s="7" t="s">
        <v>12</v>
      </c>
    </row>
    <row r="29" spans="2:7" ht="12.75">
      <c r="B29" s="8" t="s">
        <v>70</v>
      </c>
      <c r="C29" s="8"/>
      <c r="D29" s="10">
        <v>5000</v>
      </c>
      <c r="E29" s="8" t="s">
        <v>71</v>
      </c>
      <c r="F29" s="8" t="s">
        <v>24</v>
      </c>
      <c r="G29" s="8">
        <v>0</v>
      </c>
    </row>
    <row r="30" spans="2:7" ht="12.75">
      <c r="B30" s="8" t="s">
        <v>72</v>
      </c>
      <c r="C30" s="8"/>
      <c r="D30" s="10">
        <v>2400</v>
      </c>
      <c r="E30" s="8" t="s">
        <v>73</v>
      </c>
      <c r="F30" s="8" t="s">
        <v>24</v>
      </c>
      <c r="G30" s="8">
        <v>0</v>
      </c>
    </row>
    <row r="31" spans="2:7" ht="12.75">
      <c r="B31" s="8" t="s">
        <v>74</v>
      </c>
      <c r="C31" s="8"/>
      <c r="D31" s="10">
        <v>4000</v>
      </c>
      <c r="E31" s="8" t="s">
        <v>75</v>
      </c>
      <c r="F31" s="8" t="s">
        <v>24</v>
      </c>
      <c r="G31" s="8">
        <v>0</v>
      </c>
    </row>
    <row r="32" spans="2:7" ht="12.75">
      <c r="B32" s="8" t="s">
        <v>76</v>
      </c>
      <c r="C32" s="8"/>
      <c r="D32" s="10">
        <v>1500</v>
      </c>
      <c r="E32" s="8" t="s">
        <v>77</v>
      </c>
      <c r="F32" s="8" t="s">
        <v>24</v>
      </c>
      <c r="G32" s="8">
        <v>0</v>
      </c>
    </row>
    <row r="33" spans="2:7" ht="12.75">
      <c r="B33" s="8" t="s">
        <v>78</v>
      </c>
      <c r="C33" s="8"/>
      <c r="D33" s="10">
        <v>0</v>
      </c>
      <c r="E33" s="8" t="s">
        <v>79</v>
      </c>
      <c r="F33" s="8" t="s">
        <v>24</v>
      </c>
      <c r="G33" s="10">
        <v>0</v>
      </c>
    </row>
    <row r="34" spans="2:7" ht="12.75">
      <c r="B34" s="8" t="s">
        <v>80</v>
      </c>
      <c r="C34" s="8"/>
      <c r="D34" s="10">
        <v>0</v>
      </c>
      <c r="E34" s="8" t="s">
        <v>81</v>
      </c>
      <c r="F34" s="8" t="s">
        <v>24</v>
      </c>
      <c r="G34" s="8">
        <v>0</v>
      </c>
    </row>
    <row r="35" spans="2:7" ht="12.75">
      <c r="B35" s="8" t="s">
        <v>82</v>
      </c>
      <c r="C35" s="8"/>
      <c r="D35" s="10">
        <v>0</v>
      </c>
      <c r="E35" s="8" t="s">
        <v>83</v>
      </c>
      <c r="F35" s="8" t="s">
        <v>24</v>
      </c>
      <c r="G35" s="8">
        <v>0</v>
      </c>
    </row>
    <row r="36" spans="2:7" ht="13.5" thickBot="1">
      <c r="B36" s="6" t="s">
        <v>84</v>
      </c>
      <c r="C36" s="6"/>
      <c r="D36" s="9">
        <v>1450</v>
      </c>
      <c r="E36" s="6" t="s">
        <v>85</v>
      </c>
      <c r="F36" s="6" t="s">
        <v>19</v>
      </c>
      <c r="G36" s="9">
        <v>1450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6.28125" style="0" customWidth="1"/>
    <col min="4" max="4" width="7.00390625" style="0" customWidth="1"/>
    <col min="5" max="5" width="12.57421875" style="0" bestFit="1" customWidth="1"/>
    <col min="6" max="6" width="11.8515625" style="0" bestFit="1" customWidth="1"/>
    <col min="7" max="8" width="12.00390625" style="0" bestFit="1" customWidth="1"/>
  </cols>
  <sheetData>
    <row r="1" ht="12.75">
      <c r="A1" s="5" t="s">
        <v>31</v>
      </c>
    </row>
    <row r="2" ht="12.75">
      <c r="A2" s="5" t="s">
        <v>55</v>
      </c>
    </row>
    <row r="3" ht="12.75">
      <c r="A3" s="5" t="s">
        <v>56</v>
      </c>
    </row>
    <row r="6" ht="13.5" thickBot="1">
      <c r="A6" t="s">
        <v>7</v>
      </c>
    </row>
    <row r="7" spans="2:8" ht="12.75">
      <c r="B7" s="11"/>
      <c r="C7" s="11"/>
      <c r="D7" s="11" t="s">
        <v>32</v>
      </c>
      <c r="E7" s="11" t="s">
        <v>34</v>
      </c>
      <c r="F7" s="11" t="s">
        <v>36</v>
      </c>
      <c r="G7" s="11" t="s">
        <v>38</v>
      </c>
      <c r="H7" s="11" t="s">
        <v>38</v>
      </c>
    </row>
    <row r="8" spans="2:8" ht="13.5" thickBot="1">
      <c r="B8" s="12" t="s">
        <v>3</v>
      </c>
      <c r="C8" s="12" t="s">
        <v>4</v>
      </c>
      <c r="D8" s="12" t="s">
        <v>33</v>
      </c>
      <c r="E8" s="12" t="s">
        <v>35</v>
      </c>
      <c r="F8" s="12" t="s">
        <v>37</v>
      </c>
      <c r="G8" s="12" t="s">
        <v>39</v>
      </c>
      <c r="H8" s="12" t="s">
        <v>40</v>
      </c>
    </row>
    <row r="9" spans="2:8" ht="12.75">
      <c r="B9" s="8" t="s">
        <v>58</v>
      </c>
      <c r="C9" s="8"/>
      <c r="D9" s="10">
        <v>0</v>
      </c>
      <c r="E9" s="10">
        <v>0</v>
      </c>
      <c r="F9" s="8">
        <v>3</v>
      </c>
      <c r="G9" s="8">
        <v>5.714285714285717</v>
      </c>
      <c r="H9" s="8">
        <v>0</v>
      </c>
    </row>
    <row r="10" spans="2:8" ht="12.75">
      <c r="B10" s="8" t="s">
        <v>59</v>
      </c>
      <c r="C10" s="8"/>
      <c r="D10" s="10">
        <v>0</v>
      </c>
      <c r="E10" s="10">
        <v>0</v>
      </c>
      <c r="F10" s="8">
        <v>5</v>
      </c>
      <c r="G10" s="8">
        <v>0</v>
      </c>
      <c r="H10" s="8">
        <v>1E+30</v>
      </c>
    </row>
    <row r="11" spans="2:8" ht="12.75">
      <c r="B11" s="8" t="s">
        <v>60</v>
      </c>
      <c r="C11" s="8"/>
      <c r="D11" s="10">
        <v>0</v>
      </c>
      <c r="E11" s="10">
        <v>-13.333333333333336</v>
      </c>
      <c r="F11" s="8">
        <v>0</v>
      </c>
      <c r="G11" s="8">
        <v>13.333333333333336</v>
      </c>
      <c r="H11" s="8">
        <v>1E+30</v>
      </c>
    </row>
    <row r="12" spans="2:8" ht="12.75">
      <c r="B12" s="8" t="s">
        <v>61</v>
      </c>
      <c r="C12" s="8"/>
      <c r="D12" s="10">
        <v>0</v>
      </c>
      <c r="E12" s="10">
        <v>0</v>
      </c>
      <c r="F12" s="8">
        <v>6</v>
      </c>
      <c r="G12" s="8">
        <v>0</v>
      </c>
      <c r="H12" s="8">
        <v>1E+30</v>
      </c>
    </row>
    <row r="13" spans="2:8" ht="12.75">
      <c r="B13" s="8" t="s">
        <v>62</v>
      </c>
      <c r="C13" s="8"/>
      <c r="D13" s="10">
        <v>2100</v>
      </c>
      <c r="E13" s="10">
        <v>0</v>
      </c>
      <c r="F13" s="8">
        <v>9</v>
      </c>
      <c r="G13" s="8">
        <v>0</v>
      </c>
      <c r="H13" s="8">
        <v>8</v>
      </c>
    </row>
    <row r="14" spans="2:8" ht="12.75">
      <c r="B14" s="8" t="s">
        <v>63</v>
      </c>
      <c r="C14" s="8"/>
      <c r="D14" s="10">
        <v>2400</v>
      </c>
      <c r="E14" s="10">
        <v>0</v>
      </c>
      <c r="F14" s="8">
        <v>11</v>
      </c>
      <c r="G14" s="8">
        <v>1E+30</v>
      </c>
      <c r="H14" s="8">
        <v>0</v>
      </c>
    </row>
    <row r="15" spans="2:8" ht="12.75">
      <c r="B15" s="8" t="s">
        <v>64</v>
      </c>
      <c r="C15" s="8"/>
      <c r="D15" s="10">
        <v>4000</v>
      </c>
      <c r="E15" s="10">
        <v>0</v>
      </c>
      <c r="F15" s="8">
        <v>6</v>
      </c>
      <c r="G15" s="8">
        <v>1E+30</v>
      </c>
      <c r="H15" s="8">
        <v>13.333333333333336</v>
      </c>
    </row>
    <row r="16" spans="2:8" ht="12.75">
      <c r="B16" s="8" t="s">
        <v>65</v>
      </c>
      <c r="C16" s="8"/>
      <c r="D16" s="10">
        <v>1500</v>
      </c>
      <c r="E16" s="10">
        <v>0</v>
      </c>
      <c r="F16" s="8">
        <v>12</v>
      </c>
      <c r="G16" s="8">
        <v>1E+30</v>
      </c>
      <c r="H16" s="8">
        <v>0</v>
      </c>
    </row>
    <row r="17" spans="2:8" ht="12.75">
      <c r="B17" s="8" t="s">
        <v>66</v>
      </c>
      <c r="C17" s="8"/>
      <c r="D17" s="10">
        <v>2900</v>
      </c>
      <c r="E17" s="10">
        <v>0</v>
      </c>
      <c r="F17" s="8">
        <v>1</v>
      </c>
      <c r="G17" s="8">
        <v>2</v>
      </c>
      <c r="H17" s="8">
        <v>0</v>
      </c>
    </row>
    <row r="18" spans="2:8" ht="12.75">
      <c r="B18" s="8" t="s">
        <v>67</v>
      </c>
      <c r="C18" s="8"/>
      <c r="D18" s="10">
        <v>0</v>
      </c>
      <c r="E18" s="10">
        <v>0</v>
      </c>
      <c r="F18" s="8">
        <v>3</v>
      </c>
      <c r="G18" s="8">
        <v>0</v>
      </c>
      <c r="H18" s="8">
        <v>1E+30</v>
      </c>
    </row>
    <row r="19" spans="2:8" ht="12.75">
      <c r="B19" s="8" t="s">
        <v>68</v>
      </c>
      <c r="C19" s="8"/>
      <c r="D19" s="10">
        <v>0</v>
      </c>
      <c r="E19" s="10">
        <v>-20</v>
      </c>
      <c r="F19" s="8">
        <v>-2</v>
      </c>
      <c r="G19" s="8">
        <v>20</v>
      </c>
      <c r="H19" s="8">
        <v>1E+30</v>
      </c>
    </row>
    <row r="20" spans="2:8" ht="13.5" thickBot="1">
      <c r="B20" s="6" t="s">
        <v>69</v>
      </c>
      <c r="C20" s="6"/>
      <c r="D20" s="9">
        <v>0</v>
      </c>
      <c r="E20" s="9">
        <v>0</v>
      </c>
      <c r="F20" s="6">
        <v>4</v>
      </c>
      <c r="G20" s="6">
        <v>0</v>
      </c>
      <c r="H20" s="6">
        <v>1E+30</v>
      </c>
    </row>
    <row r="22" ht="13.5" thickBot="1">
      <c r="A22" t="s">
        <v>8</v>
      </c>
    </row>
    <row r="23" spans="2:8" ht="12.75">
      <c r="B23" s="11"/>
      <c r="C23" s="11"/>
      <c r="D23" s="11" t="s">
        <v>32</v>
      </c>
      <c r="E23" s="11" t="s">
        <v>41</v>
      </c>
      <c r="F23" s="11" t="s">
        <v>43</v>
      </c>
      <c r="G23" s="11" t="s">
        <v>38</v>
      </c>
      <c r="H23" s="11" t="s">
        <v>38</v>
      </c>
    </row>
    <row r="24" spans="2:8" ht="13.5" thickBot="1">
      <c r="B24" s="12" t="s">
        <v>3</v>
      </c>
      <c r="C24" s="12" t="s">
        <v>4</v>
      </c>
      <c r="D24" s="12" t="s">
        <v>33</v>
      </c>
      <c r="E24" s="12" t="s">
        <v>42</v>
      </c>
      <c r="F24" s="12" t="s">
        <v>44</v>
      </c>
      <c r="G24" s="12" t="s">
        <v>39</v>
      </c>
      <c r="H24" s="12" t="s">
        <v>40</v>
      </c>
    </row>
    <row r="25" spans="2:8" ht="12.75">
      <c r="B25" s="8" t="s">
        <v>70</v>
      </c>
      <c r="C25" s="8"/>
      <c r="D25" s="10">
        <v>5000</v>
      </c>
      <c r="E25" s="10">
        <v>1</v>
      </c>
      <c r="F25" s="8">
        <v>5000</v>
      </c>
      <c r="G25" s="8">
        <v>1E+30</v>
      </c>
      <c r="H25" s="8">
        <v>2900</v>
      </c>
    </row>
    <row r="26" spans="2:8" ht="12.75">
      <c r="B26" s="8" t="s">
        <v>72</v>
      </c>
      <c r="C26" s="8"/>
      <c r="D26" s="10">
        <v>2400</v>
      </c>
      <c r="E26" s="10">
        <v>3</v>
      </c>
      <c r="F26" s="8">
        <v>2400</v>
      </c>
      <c r="G26" s="8">
        <v>2100</v>
      </c>
      <c r="H26" s="8">
        <v>2400</v>
      </c>
    </row>
    <row r="27" spans="2:8" ht="12.75">
      <c r="B27" s="8" t="s">
        <v>74</v>
      </c>
      <c r="C27" s="8"/>
      <c r="D27" s="10">
        <v>4000</v>
      </c>
      <c r="E27" s="10">
        <v>18</v>
      </c>
      <c r="F27" s="8">
        <v>4000</v>
      </c>
      <c r="G27" s="8">
        <v>1933.3333333333328</v>
      </c>
      <c r="H27" s="8">
        <v>1400</v>
      </c>
    </row>
    <row r="28" spans="2:8" ht="12.75">
      <c r="B28" s="8" t="s">
        <v>76</v>
      </c>
      <c r="C28" s="8"/>
      <c r="D28" s="10">
        <v>1500</v>
      </c>
      <c r="E28" s="10">
        <v>4</v>
      </c>
      <c r="F28" s="8">
        <v>1500</v>
      </c>
      <c r="G28" s="8">
        <v>2100</v>
      </c>
      <c r="H28" s="8">
        <v>1500</v>
      </c>
    </row>
    <row r="29" spans="2:8" ht="12.75">
      <c r="B29" s="8" t="s">
        <v>78</v>
      </c>
      <c r="C29" s="8"/>
      <c r="D29" s="10">
        <v>0</v>
      </c>
      <c r="E29" s="10">
        <v>0</v>
      </c>
      <c r="F29" s="8">
        <v>0</v>
      </c>
      <c r="G29" s="8">
        <v>0</v>
      </c>
      <c r="H29" s="8">
        <v>1E+30</v>
      </c>
    </row>
    <row r="30" spans="2:8" ht="12.75">
      <c r="B30" s="8" t="s">
        <v>80</v>
      </c>
      <c r="C30" s="8"/>
      <c r="D30" s="10">
        <v>0</v>
      </c>
      <c r="E30" s="10">
        <v>6.666666666666665</v>
      </c>
      <c r="F30" s="8">
        <v>0</v>
      </c>
      <c r="G30" s="8">
        <v>870</v>
      </c>
      <c r="H30" s="8">
        <v>0</v>
      </c>
    </row>
    <row r="31" spans="2:8" ht="12.75">
      <c r="B31" s="8" t="s">
        <v>82</v>
      </c>
      <c r="C31" s="8"/>
      <c r="D31" s="10">
        <v>0</v>
      </c>
      <c r="E31" s="10">
        <v>20</v>
      </c>
      <c r="F31" s="8">
        <v>0</v>
      </c>
      <c r="G31" s="8">
        <v>1160</v>
      </c>
      <c r="H31" s="8">
        <v>840</v>
      </c>
    </row>
    <row r="32" spans="2:8" ht="13.5" thickBot="1">
      <c r="B32" s="6" t="s">
        <v>84</v>
      </c>
      <c r="C32" s="6"/>
      <c r="D32" s="9">
        <v>1450</v>
      </c>
      <c r="E32" s="9">
        <v>0</v>
      </c>
      <c r="F32" s="6">
        <v>0</v>
      </c>
      <c r="G32" s="6">
        <v>1450</v>
      </c>
      <c r="H32" s="6">
        <v>1E+30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9.28125" style="0" bestFit="1" customWidth="1"/>
    <col min="4" max="4" width="7.00390625" style="0" customWidth="1"/>
    <col min="5" max="5" width="2.28125" style="0" customWidth="1"/>
    <col min="6" max="6" width="8.7109375" style="0" customWidth="1"/>
    <col min="7" max="7" width="8.8515625" style="0" customWidth="1"/>
    <col min="8" max="8" width="2.28125" style="0" customWidth="1"/>
    <col min="9" max="10" width="12.00390625" style="0" bestFit="1" customWidth="1"/>
  </cols>
  <sheetData>
    <row r="1" ht="12.75">
      <c r="A1" s="5" t="s">
        <v>45</v>
      </c>
    </row>
    <row r="2" ht="12.75">
      <c r="A2" s="5" t="s">
        <v>86</v>
      </c>
    </row>
    <row r="3" ht="12.75">
      <c r="A3" s="5" t="s">
        <v>87</v>
      </c>
    </row>
    <row r="5" ht="13.5" thickBot="1"/>
    <row r="6" spans="2:4" ht="12.75">
      <c r="B6" s="11"/>
      <c r="C6" s="11" t="s">
        <v>47</v>
      </c>
      <c r="D6" s="11"/>
    </row>
    <row r="7" spans="2:4" ht="13.5" thickBot="1">
      <c r="B7" s="12" t="s">
        <v>3</v>
      </c>
      <c r="C7" s="12" t="s">
        <v>4</v>
      </c>
      <c r="D7" s="12" t="s">
        <v>32</v>
      </c>
    </row>
    <row r="8" spans="2:4" ht="13.5" thickBot="1">
      <c r="B8" s="6" t="s">
        <v>57</v>
      </c>
      <c r="C8" s="6"/>
      <c r="D8" s="9">
        <v>90200</v>
      </c>
    </row>
    <row r="10" ht="13.5" thickBot="1"/>
    <row r="11" spans="2:10" ht="12.75">
      <c r="B11" s="11"/>
      <c r="C11" s="11" t="s">
        <v>48</v>
      </c>
      <c r="D11" s="11"/>
      <c r="F11" s="11" t="s">
        <v>49</v>
      </c>
      <c r="G11" s="11" t="s">
        <v>51</v>
      </c>
      <c r="I11" s="11" t="s">
        <v>49</v>
      </c>
      <c r="J11" s="11" t="s">
        <v>51</v>
      </c>
    </row>
    <row r="12" spans="2:10" ht="13.5" thickBot="1">
      <c r="B12" s="12" t="s">
        <v>3</v>
      </c>
      <c r="C12" s="12" t="s">
        <v>4</v>
      </c>
      <c r="D12" s="12" t="s">
        <v>32</v>
      </c>
      <c r="F12" s="12" t="s">
        <v>50</v>
      </c>
      <c r="G12" s="12" t="s">
        <v>52</v>
      </c>
      <c r="I12" s="12" t="s">
        <v>53</v>
      </c>
      <c r="J12" s="12" t="s">
        <v>52</v>
      </c>
    </row>
    <row r="13" spans="2:10" ht="12.75">
      <c r="B13" s="8" t="s">
        <v>58</v>
      </c>
      <c r="C13" s="8"/>
      <c r="D13" s="10">
        <v>0</v>
      </c>
      <c r="F13" s="10">
        <v>0</v>
      </c>
      <c r="G13" s="10">
        <v>90200</v>
      </c>
      <c r="I13" s="10">
        <v>0</v>
      </c>
      <c r="J13" s="10">
        <v>90200</v>
      </c>
    </row>
    <row r="14" spans="2:10" ht="12.75">
      <c r="B14" s="8" t="s">
        <v>59</v>
      </c>
      <c r="C14" s="8"/>
      <c r="D14" s="10">
        <v>0</v>
      </c>
      <c r="F14" s="10">
        <v>0</v>
      </c>
      <c r="G14" s="10">
        <v>90200</v>
      </c>
      <c r="I14" s="10">
        <v>0</v>
      </c>
      <c r="J14" s="10">
        <v>90200</v>
      </c>
    </row>
    <row r="15" spans="2:10" ht="12.75">
      <c r="B15" s="8" t="s">
        <v>60</v>
      </c>
      <c r="C15" s="8"/>
      <c r="D15" s="10">
        <v>0</v>
      </c>
      <c r="F15" s="10">
        <v>0</v>
      </c>
      <c r="G15" s="10">
        <v>90200</v>
      </c>
      <c r="I15" s="10">
        <v>0</v>
      </c>
      <c r="J15" s="10">
        <v>90200</v>
      </c>
    </row>
    <row r="16" spans="2:10" ht="12.75">
      <c r="B16" s="8" t="s">
        <v>61</v>
      </c>
      <c r="C16" s="8"/>
      <c r="D16" s="10">
        <v>0</v>
      </c>
      <c r="F16" s="10">
        <v>0</v>
      </c>
      <c r="G16" s="10">
        <v>90200</v>
      </c>
      <c r="I16" s="10">
        <v>0</v>
      </c>
      <c r="J16" s="10">
        <v>90200</v>
      </c>
    </row>
    <row r="17" spans="2:10" ht="12.75">
      <c r="B17" s="8" t="s">
        <v>62</v>
      </c>
      <c r="C17" s="8"/>
      <c r="D17" s="10">
        <v>2100</v>
      </c>
      <c r="F17" s="10">
        <v>0</v>
      </c>
      <c r="G17" s="10">
        <v>71300</v>
      </c>
      <c r="I17" s="10">
        <v>2099.9999999541615</v>
      </c>
      <c r="J17" s="10">
        <v>90199.99999958745</v>
      </c>
    </row>
    <row r="18" spans="2:10" ht="12.75">
      <c r="B18" s="8" t="s">
        <v>63</v>
      </c>
      <c r="C18" s="8"/>
      <c r="D18" s="10">
        <v>2400</v>
      </c>
      <c r="F18" s="10">
        <v>0</v>
      </c>
      <c r="G18" s="10">
        <v>63800</v>
      </c>
      <c r="I18" s="8" t="s">
        <v>88</v>
      </c>
      <c r="J18" s="8" t="s">
        <v>88</v>
      </c>
    </row>
    <row r="19" spans="2:10" ht="12.75">
      <c r="B19" s="8" t="s">
        <v>64</v>
      </c>
      <c r="C19" s="8"/>
      <c r="D19" s="10">
        <v>4000</v>
      </c>
      <c r="F19" s="10">
        <v>4000</v>
      </c>
      <c r="G19" s="10">
        <v>90200</v>
      </c>
      <c r="I19" s="10">
        <v>4000</v>
      </c>
      <c r="J19" s="10">
        <v>90200</v>
      </c>
    </row>
    <row r="20" spans="2:10" ht="12.75">
      <c r="B20" s="8" t="s">
        <v>65</v>
      </c>
      <c r="C20" s="8"/>
      <c r="D20" s="10">
        <v>1500</v>
      </c>
      <c r="F20" s="10">
        <v>0</v>
      </c>
      <c r="G20" s="10">
        <v>72200</v>
      </c>
      <c r="I20" s="8" t="s">
        <v>88</v>
      </c>
      <c r="J20" s="8" t="s">
        <v>88</v>
      </c>
    </row>
    <row r="21" spans="2:10" ht="12.75">
      <c r="B21" s="8" t="s">
        <v>66</v>
      </c>
      <c r="C21" s="8"/>
      <c r="D21" s="10">
        <v>2900</v>
      </c>
      <c r="F21" s="10">
        <v>0</v>
      </c>
      <c r="G21" s="10">
        <v>87300</v>
      </c>
      <c r="I21" s="10">
        <v>2899.999941383432</v>
      </c>
      <c r="J21" s="10">
        <v>90199.99994138343</v>
      </c>
    </row>
    <row r="22" spans="2:10" ht="12.75">
      <c r="B22" s="8" t="s">
        <v>67</v>
      </c>
      <c r="C22" s="8"/>
      <c r="D22" s="10">
        <v>0</v>
      </c>
      <c r="F22" s="10">
        <v>0</v>
      </c>
      <c r="G22" s="10">
        <v>90200</v>
      </c>
      <c r="I22" s="10">
        <v>0</v>
      </c>
      <c r="J22" s="10">
        <v>90200</v>
      </c>
    </row>
    <row r="23" spans="2:10" ht="12.75">
      <c r="B23" s="8" t="s">
        <v>68</v>
      </c>
      <c r="C23" s="8"/>
      <c r="D23" s="10">
        <v>0</v>
      </c>
      <c r="F23" s="10">
        <v>0</v>
      </c>
      <c r="G23" s="10">
        <v>90200</v>
      </c>
      <c r="I23" s="10">
        <v>0</v>
      </c>
      <c r="J23" s="10">
        <v>90200</v>
      </c>
    </row>
    <row r="24" spans="2:10" ht="13.5" thickBot="1">
      <c r="B24" s="6" t="s">
        <v>69</v>
      </c>
      <c r="C24" s="6"/>
      <c r="D24" s="9">
        <v>0</v>
      </c>
      <c r="F24" s="9">
        <v>0</v>
      </c>
      <c r="G24" s="9">
        <v>90200</v>
      </c>
      <c r="I24" s="9">
        <v>0</v>
      </c>
      <c r="J24" s="9">
        <v>90200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J29" sqref="J29"/>
    </sheetView>
  </sheetViews>
  <sheetFormatPr defaultColWidth="9.140625" defaultRowHeight="12.75"/>
  <cols>
    <col min="1" max="14" width="6.7109375" style="1" customWidth="1"/>
    <col min="15" max="16384" width="9.140625" style="1" customWidth="1"/>
  </cols>
  <sheetData>
    <row r="1" spans="1:12" ht="12.75">
      <c r="A1" s="16">
        <v>3</v>
      </c>
      <c r="B1" s="16">
        <v>5</v>
      </c>
      <c r="C1" s="16">
        <v>0</v>
      </c>
      <c r="D1" s="16">
        <v>6</v>
      </c>
      <c r="E1" s="16">
        <v>9</v>
      </c>
      <c r="F1" s="16">
        <v>11</v>
      </c>
      <c r="G1" s="16">
        <v>6</v>
      </c>
      <c r="H1" s="16">
        <v>12</v>
      </c>
      <c r="I1" s="16">
        <v>1</v>
      </c>
      <c r="J1" s="16">
        <v>3</v>
      </c>
      <c r="K1" s="16">
        <v>-2</v>
      </c>
      <c r="L1" s="16">
        <v>4</v>
      </c>
    </row>
    <row r="2" spans="1:6" ht="12.75">
      <c r="A2" s="4"/>
      <c r="B2" s="4"/>
      <c r="C2" s="4"/>
      <c r="D2" s="4"/>
      <c r="E2" s="4"/>
      <c r="F2" s="4"/>
    </row>
    <row r="3" spans="1:14" ht="12.75">
      <c r="A3" s="14">
        <v>1</v>
      </c>
      <c r="B3" s="4"/>
      <c r="C3" s="4"/>
      <c r="D3" s="4"/>
      <c r="E3" s="14">
        <v>1</v>
      </c>
      <c r="F3" s="4"/>
      <c r="I3" s="14">
        <v>1</v>
      </c>
      <c r="M3" s="1">
        <f>A3*$A$12+B3*$B$12+C3*$C$12+D3*$D$12+E3*$E$12+F3*$F$12+G3*$G$12+H3*$H$12+I3*$I$12+J3*$J$12+K3*$K$12+L3*$L$12</f>
        <v>5000</v>
      </c>
      <c r="N3" s="17">
        <v>5000</v>
      </c>
    </row>
    <row r="4" spans="1:14" ht="12.75">
      <c r="A4" s="4"/>
      <c r="B4" s="14">
        <v>1</v>
      </c>
      <c r="C4" s="4"/>
      <c r="D4" s="4"/>
      <c r="E4" s="4"/>
      <c r="F4" s="14">
        <v>1</v>
      </c>
      <c r="J4" s="14">
        <v>1</v>
      </c>
      <c r="M4" s="1">
        <f aca="true" t="shared" si="0" ref="M4:M10">A4*$A$12+B4*$B$12+C4*$C$12+D4*$D$12+E4*$E$12+F4*$F$12+G4*$G$12+H4*$H$12+I4*$I$12+J4*$J$12+K4*$K$12+L4*$L$12</f>
        <v>2400</v>
      </c>
      <c r="N4" s="17">
        <v>2400</v>
      </c>
    </row>
    <row r="5" spans="1:14" ht="12.75">
      <c r="A5" s="4"/>
      <c r="B5" s="4"/>
      <c r="C5" s="14">
        <v>1</v>
      </c>
      <c r="D5" s="4"/>
      <c r="E5" s="4"/>
      <c r="F5" s="4"/>
      <c r="G5" s="14">
        <v>1</v>
      </c>
      <c r="K5" s="14">
        <v>1</v>
      </c>
      <c r="M5" s="1">
        <f t="shared" si="0"/>
        <v>4000</v>
      </c>
      <c r="N5" s="17">
        <v>4000</v>
      </c>
    </row>
    <row r="6" spans="1:14" ht="12.75">
      <c r="A6" s="4"/>
      <c r="B6" s="4"/>
      <c r="C6" s="4"/>
      <c r="D6" s="14">
        <v>1</v>
      </c>
      <c r="E6" s="4"/>
      <c r="F6" s="4"/>
      <c r="H6" s="14">
        <v>1</v>
      </c>
      <c r="L6" s="14">
        <v>1</v>
      </c>
      <c r="M6" s="1">
        <f t="shared" si="0"/>
        <v>1500</v>
      </c>
      <c r="N6" s="17">
        <v>1500</v>
      </c>
    </row>
    <row r="7" spans="1:14" ht="12.75">
      <c r="A7" s="14">
        <v>0.2</v>
      </c>
      <c r="B7" s="14">
        <v>-0.8</v>
      </c>
      <c r="C7" s="14">
        <v>0.2</v>
      </c>
      <c r="D7" s="14">
        <v>0.2</v>
      </c>
      <c r="E7" s="4"/>
      <c r="F7" s="4"/>
      <c r="M7" s="1">
        <f t="shared" si="0"/>
        <v>0</v>
      </c>
      <c r="N7" s="17">
        <v>0</v>
      </c>
    </row>
    <row r="8" spans="1:14" ht="12.75">
      <c r="A8" s="14">
        <v>0.3</v>
      </c>
      <c r="B8" s="14">
        <v>0.3</v>
      </c>
      <c r="C8" s="14">
        <v>-0.7</v>
      </c>
      <c r="D8" s="14">
        <v>0.3</v>
      </c>
      <c r="E8" s="4"/>
      <c r="F8" s="4"/>
      <c r="M8" s="1">
        <f t="shared" si="0"/>
        <v>0</v>
      </c>
      <c r="N8" s="17">
        <v>0</v>
      </c>
    </row>
    <row r="9" spans="1:14" ht="12.75">
      <c r="A9" s="4"/>
      <c r="B9" s="4"/>
      <c r="C9" s="4"/>
      <c r="D9" s="4"/>
      <c r="E9" s="14">
        <v>0.4</v>
      </c>
      <c r="F9" s="14">
        <v>0.4</v>
      </c>
      <c r="G9" s="14">
        <v>-0.6</v>
      </c>
      <c r="H9" s="14">
        <v>0.4</v>
      </c>
      <c r="M9" s="1">
        <f t="shared" si="0"/>
        <v>0</v>
      </c>
      <c r="N9" s="17">
        <v>0</v>
      </c>
    </row>
    <row r="10" spans="1:14" ht="12.75">
      <c r="A10" s="4"/>
      <c r="B10" s="4"/>
      <c r="C10" s="4"/>
      <c r="D10" s="4"/>
      <c r="E10" s="4"/>
      <c r="F10" s="4"/>
      <c r="I10" s="14">
        <v>0.5</v>
      </c>
      <c r="J10" s="14">
        <v>-0.5</v>
      </c>
      <c r="K10" s="14">
        <v>0.5</v>
      </c>
      <c r="L10" s="14">
        <v>0.5</v>
      </c>
      <c r="M10" s="1">
        <f t="shared" si="0"/>
        <v>1450</v>
      </c>
      <c r="N10" s="17">
        <v>0</v>
      </c>
    </row>
    <row r="11" spans="1:6" ht="12.75">
      <c r="A11" s="4"/>
      <c r="B11" s="4"/>
      <c r="C11" s="4"/>
      <c r="D11" s="4"/>
      <c r="E11" s="4"/>
      <c r="F11" s="4"/>
    </row>
    <row r="12" spans="1:14" ht="12.75">
      <c r="A12" s="2">
        <v>0</v>
      </c>
      <c r="B12" s="2">
        <v>0</v>
      </c>
      <c r="C12" s="2">
        <v>0</v>
      </c>
      <c r="D12" s="2">
        <v>0</v>
      </c>
      <c r="E12" s="2">
        <v>2100</v>
      </c>
      <c r="F12" s="2">
        <v>2400</v>
      </c>
      <c r="G12" s="2">
        <v>4000</v>
      </c>
      <c r="H12" s="2">
        <v>1500</v>
      </c>
      <c r="I12" s="2">
        <v>2900</v>
      </c>
      <c r="J12" s="2">
        <v>0</v>
      </c>
      <c r="K12" s="2">
        <v>0</v>
      </c>
      <c r="L12" s="2">
        <v>0</v>
      </c>
      <c r="N12" s="3">
        <f>A1*A12+B1*B12+C1*C12+D1*D12+E1*E12+F1*F12+G1*G12+H1*H12+I1*I12+J1*J12+K1*K12+L1*L12</f>
        <v>90200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Utente31</dc:creator>
  <cp:keywords/>
  <dc:description/>
  <cp:lastModifiedBy>A</cp:lastModifiedBy>
  <dcterms:created xsi:type="dcterms:W3CDTF">2005-04-22T13:45:49Z</dcterms:created>
  <dcterms:modified xsi:type="dcterms:W3CDTF">2005-04-22T19:03:56Z</dcterms:modified>
  <cp:category/>
  <cp:version/>
  <cp:contentType/>
  <cp:contentStatus/>
</cp:coreProperties>
</file>